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MPRAS Y LICITACIONES\LICITACIONES PRIVADAS\LICITACIONES PRIVADAS 2025\1-2025 - Feria Minorista Cubiertas Puestos\TERCER LLAMADO\PLIEGOS\"/>
    </mc:Choice>
  </mc:AlternateContent>
  <bookViews>
    <workbookView xWindow="0" yWindow="0" windowWidth="13980" windowHeight="10980" activeTab="1"/>
  </bookViews>
  <sheets>
    <sheet name="COMP.METR" sheetId="4" r:id="rId1"/>
    <sheet name="PLANI.CUANT" sheetId="1" r:id="rId2"/>
  </sheets>
  <calcPr calcId="162913"/>
</workbook>
</file>

<file path=xl/calcChain.xml><?xml version="1.0" encoding="utf-8"?>
<calcChain xmlns="http://schemas.openxmlformats.org/spreadsheetml/2006/main">
  <c r="F8" i="1" l="1"/>
  <c r="D8" i="1"/>
  <c r="C8" i="1"/>
  <c r="B8" i="1"/>
  <c r="B28" i="1" l="1"/>
  <c r="B30" i="1"/>
  <c r="C30" i="1" l="1"/>
  <c r="D30" i="1"/>
  <c r="F30" i="1" s="1"/>
  <c r="C14" i="1" l="1"/>
  <c r="D14" i="1"/>
  <c r="F14" i="1" s="1"/>
  <c r="C22" i="1"/>
  <c r="B14" i="1"/>
  <c r="D38" i="1" l="1"/>
  <c r="D37" i="1"/>
  <c r="D35" i="1"/>
  <c r="D34" i="1"/>
  <c r="D32" i="1"/>
  <c r="D27" i="1"/>
  <c r="D28" i="1"/>
  <c r="D29" i="1"/>
  <c r="D26" i="1"/>
  <c r="D18" i="1"/>
  <c r="D19" i="1"/>
  <c r="D20" i="1"/>
  <c r="D21" i="1"/>
  <c r="D22" i="1"/>
  <c r="D23" i="1"/>
  <c r="F23" i="1" s="1"/>
  <c r="D17" i="1"/>
  <c r="D12" i="1"/>
  <c r="D13" i="1"/>
  <c r="D15" i="1"/>
  <c r="D11" i="1"/>
  <c r="D6" i="1"/>
  <c r="D7" i="1"/>
  <c r="D5" i="1"/>
  <c r="F5" i="1" s="1"/>
  <c r="C38" i="1"/>
  <c r="B38" i="1"/>
  <c r="C37" i="1"/>
  <c r="B37" i="1"/>
  <c r="C35" i="1"/>
  <c r="B35" i="1"/>
  <c r="C34" i="1"/>
  <c r="B34" i="1"/>
  <c r="C32" i="1"/>
  <c r="B32" i="1"/>
  <c r="B29" i="1"/>
  <c r="C29" i="1"/>
  <c r="B27" i="1"/>
  <c r="C27" i="1"/>
  <c r="C28" i="1"/>
  <c r="C26" i="1"/>
  <c r="B26" i="1"/>
  <c r="B18" i="1"/>
  <c r="C18" i="1"/>
  <c r="B19" i="1"/>
  <c r="C19" i="1"/>
  <c r="B20" i="1"/>
  <c r="C20" i="1"/>
  <c r="B21" i="1"/>
  <c r="C21" i="1"/>
  <c r="B22" i="1"/>
  <c r="B23" i="1"/>
  <c r="C23" i="1"/>
  <c r="C17" i="1"/>
  <c r="B17" i="1"/>
  <c r="B12" i="1"/>
  <c r="C12" i="1"/>
  <c r="B13" i="1"/>
  <c r="C13" i="1"/>
  <c r="B15" i="1"/>
  <c r="C15" i="1"/>
  <c r="C11" i="1"/>
  <c r="B11" i="1"/>
  <c r="C6" i="1"/>
  <c r="C7" i="1"/>
  <c r="C5" i="1"/>
  <c r="B6" i="1"/>
  <c r="B7" i="1"/>
  <c r="B5" i="1"/>
  <c r="F38" i="1" l="1"/>
  <c r="F37" i="1"/>
  <c r="F35" i="1"/>
  <c r="F34" i="1"/>
  <c r="F32" i="1"/>
  <c r="F27" i="1"/>
  <c r="F28" i="1"/>
  <c r="F29" i="1"/>
  <c r="F26" i="1"/>
  <c r="F18" i="1"/>
  <c r="F19" i="1"/>
  <c r="F20" i="1"/>
  <c r="F21" i="1"/>
  <c r="F22" i="1"/>
  <c r="F17" i="1"/>
  <c r="F12" i="1"/>
  <c r="F13" i="1"/>
  <c r="F15" i="1"/>
  <c r="F11" i="1"/>
  <c r="F6" i="1"/>
  <c r="F7" i="1"/>
  <c r="E40" i="1" l="1"/>
</calcChain>
</file>

<file path=xl/sharedStrings.xml><?xml version="1.0" encoding="utf-8"?>
<sst xmlns="http://schemas.openxmlformats.org/spreadsheetml/2006/main" count="155" uniqueCount="83">
  <si>
    <t>DESCRIPCIÓN</t>
  </si>
  <si>
    <t>U/M</t>
  </si>
  <si>
    <t>ITEM</t>
  </si>
  <si>
    <t>4.1</t>
  </si>
  <si>
    <t>4.2</t>
  </si>
  <si>
    <t>LIMPIEZA DE OBRA</t>
  </si>
  <si>
    <t>1.</t>
  </si>
  <si>
    <t>TRABAJOS PRELIMIARES</t>
  </si>
  <si>
    <t>2.</t>
  </si>
  <si>
    <t>ARMADO, FABRICACIÓN Y MONTAJE DE ESTRUCTURA METÁLICA</t>
  </si>
  <si>
    <t>3.</t>
  </si>
  <si>
    <t>OBRA CIVIL</t>
  </si>
  <si>
    <t>4.</t>
  </si>
  <si>
    <t>CUBIERTA DE LONA</t>
  </si>
  <si>
    <t>5.</t>
  </si>
  <si>
    <t>ARMADO Y FABRICACIÓN</t>
  </si>
  <si>
    <t>Cerchas</t>
  </si>
  <si>
    <t>Anclajes inferiores y superiores</t>
  </si>
  <si>
    <t>Largueros</t>
  </si>
  <si>
    <t>2.2.</t>
  </si>
  <si>
    <t xml:space="preserve"> FIJACIÓN Y MONTAJE</t>
  </si>
  <si>
    <t>Anclajes inferiores sobre baño existente</t>
  </si>
  <si>
    <t>Anclajes superiores en columna</t>
  </si>
  <si>
    <t>3.1.</t>
  </si>
  <si>
    <t>Excavación y armado de encofrado para Estructura de H°A°</t>
  </si>
  <si>
    <t>Colado de Hormigón</t>
  </si>
  <si>
    <t>Retiro de Encofrado</t>
  </si>
  <si>
    <t xml:space="preserve">3.2. </t>
  </si>
  <si>
    <t>FIJACIÓN DE ANCLAJES EN BAÑOS EXISTENTES</t>
  </si>
  <si>
    <t>Fijación de anclajes en baños existentes</t>
  </si>
  <si>
    <t>1.1</t>
  </si>
  <si>
    <t>1.2</t>
  </si>
  <si>
    <t>1.3</t>
  </si>
  <si>
    <t>2.1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</si>
  <si>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</si>
  <si>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</si>
  <si>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</si>
  <si>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</si>
  <si>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</si>
  <si>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</si>
  <si>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</si>
  <si>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</si>
  <si>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</si>
  <si>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2.2.6</t>
  </si>
  <si>
    <t>2.2.7</t>
  </si>
  <si>
    <t>3.1.1</t>
  </si>
  <si>
    <t>3.1.2</t>
  </si>
  <si>
    <t>3.1.3</t>
  </si>
  <si>
    <t>3.1.4</t>
  </si>
  <si>
    <t>3.2.1</t>
  </si>
  <si>
    <t>gl</t>
  </si>
  <si>
    <t>U</t>
  </si>
  <si>
    <t>Larguero y cercha a anclajes superiores e inferiores</t>
  </si>
  <si>
    <t>Larguero sobre baño existente</t>
  </si>
  <si>
    <t>FUNDACIÓN ESTRUCTURA DE H°A°</t>
  </si>
  <si>
    <t>Colocación de armaduras y pernos de anclaje</t>
  </si>
  <si>
    <t>m2</t>
  </si>
  <si>
    <t>COMPUTO MÉTRICO - CUBIERTAS PUESTOS PABELLÓN ENVASES VACÍOS 3</t>
  </si>
  <si>
    <t>Anclajes inferiores sobre calle</t>
  </si>
  <si>
    <t>5.1</t>
  </si>
  <si>
    <t>5.2</t>
  </si>
  <si>
    <t>PRESUPUESTO TOTAL OBRA</t>
  </si>
  <si>
    <t>COSTO EN LETRAS</t>
  </si>
  <si>
    <t>PLANTILLA CUANTITATIVA - CUBIERTAS PUESTOS PABELLÓN ENVASES VACÍOS 3</t>
  </si>
  <si>
    <t>2.1.5</t>
  </si>
  <si>
    <t>RELEVAMIENTO DE OBRA</t>
  </si>
  <si>
    <t>PROYECTO EJECUTIVO DE OBRA</t>
  </si>
  <si>
    <t>PAÑOL</t>
  </si>
  <si>
    <t>ARMADO Y CONFECCIÓN</t>
  </si>
  <si>
    <t>MONTAJE</t>
  </si>
  <si>
    <t>LIMPIEZA PERIODICA DE OBRA</t>
  </si>
  <si>
    <t>LIMPIEZA FINAL DE OBRA</t>
  </si>
  <si>
    <t>Correas (7,00m)</t>
  </si>
  <si>
    <t>CANTIDAD</t>
  </si>
  <si>
    <t>COSTO C/ IVA</t>
  </si>
  <si>
    <t>SUBTOTAL C/ IVA</t>
  </si>
  <si>
    <t>3.1.5</t>
  </si>
  <si>
    <t>Pintura de las fundaciones</t>
  </si>
  <si>
    <t>lts</t>
  </si>
  <si>
    <t>Tensores (10,00m)</t>
  </si>
  <si>
    <t>ALTERNATIVA</t>
  </si>
  <si>
    <t>1.4</t>
  </si>
  <si>
    <t>DESMONTAJE DE ESTRUCTURAS EXISTENTES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</si>
</sst>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\ #,##0.0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Arial"/>
      <family val="2"/>
    </font>
    <font>
      <b/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6" fillId="3" borderId="10" xfId="0" applyFont="1" applyFill="1" applyBorder="1"/>
    <xf numFmtId="0" fontId="6" fillId="3" borderId="9" xfId="0" applyFont="1" applyFill="1" applyBorder="1"/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8" fillId="0" borderId="4" xfId="0" applyFont="1" applyBorder="1"/>
    <xf numFmtId="0" fontId="8" fillId="0" borderId="0" xfId="0" applyFont="1" applyBorder="1"/>
    <xf numFmtId="0" fontId="7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0" xfId="0" applyFont="1" applyFill="1" applyBorder="1"/>
    <xf numFmtId="0" fontId="7" fillId="3" borderId="9" xfId="0" applyFont="1" applyFill="1" applyBorder="1" applyAlignment="1">
      <alignment horizontal="center" vertical="center"/>
    </xf>
    <xf numFmtId="0" fontId="8" fillId="0" borderId="0" xfId="0" applyFont="1" applyBorder="1" applyAlignment="1"/>
    <xf numFmtId="0" fontId="7" fillId="0" borderId="4" xfId="0" applyFont="1" applyBorder="1"/>
    <xf numFmtId="0" fontId="6" fillId="3" borderId="9" xfId="0" applyFont="1" applyFill="1" applyBorder="1" applyAlignment="1"/>
    <xf numFmtId="0" fontId="8" fillId="0" borderId="13" xfId="0" applyFont="1" applyBorder="1"/>
    <xf numFmtId="0" fontId="8" fillId="0" borderId="14" xfId="0" applyFont="1" applyBorder="1" applyAlignment="1"/>
    <xf numFmtId="0" fontId="7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 applyBorder="1" applyAlignment="1">
      <alignment horizontal="left" indent="1"/>
    </xf>
    <xf numFmtId="0" fontId="2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7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Protection="1">
      <protection locked="0"/>
    </xf>
    <xf numFmtId="0" fontId="6" fillId="3" borderId="4" xfId="0" applyFont="1" applyFill="1" applyBorder="1" applyProtection="1">
      <protection locked="0"/>
    </xf>
    <xf numFmtId="0" fontId="6" fillId="3" borderId="0" xfId="0" applyFont="1" applyFill="1" applyBorder="1" applyProtection="1">
      <protection locked="0"/>
    </xf>
    <xf numFmtId="0" fontId="6" fillId="3" borderId="0" xfId="0" applyFont="1" applyFill="1" applyBorder="1" applyAlignment="1" applyProtection="1">
      <alignment horizontal="center" vertical="center"/>
      <protection locked="0"/>
    </xf>
    <xf numFmtId="164" fontId="6" fillId="3" borderId="0" xfId="0" applyNumberFormat="1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6" fillId="4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0" fontId="3" fillId="0" borderId="18" xfId="0" applyFont="1" applyBorder="1" applyProtection="1">
      <protection locked="0"/>
    </xf>
    <xf numFmtId="0" fontId="3" fillId="0" borderId="0" xfId="0" applyFont="1" applyProtection="1">
      <protection locked="0"/>
    </xf>
    <xf numFmtId="0" fontId="6" fillId="3" borderId="0" xfId="0" applyFont="1" applyFill="1" applyBorder="1" applyAlignment="1" applyProtection="1">
      <protection locked="0"/>
    </xf>
    <xf numFmtId="0" fontId="6" fillId="3" borderId="18" xfId="0" applyFont="1" applyFill="1" applyBorder="1" applyAlignment="1" applyProtection="1">
      <protection locked="0"/>
    </xf>
    <xf numFmtId="0" fontId="0" fillId="0" borderId="18" xfId="0" applyBorder="1" applyProtection="1">
      <protection locked="0"/>
    </xf>
    <xf numFmtId="164" fontId="6" fillId="4" borderId="18" xfId="0" applyNumberFormat="1" applyFont="1" applyFill="1" applyBorder="1" applyAlignment="1" applyProtection="1">
      <alignment horizontal="center" vertical="center"/>
      <protection locked="0"/>
    </xf>
    <xf numFmtId="164" fontId="6" fillId="4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7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6" fillId="3" borderId="4" xfId="0" applyFont="1" applyFill="1" applyBorder="1" applyProtection="1"/>
    <xf numFmtId="0" fontId="8" fillId="0" borderId="4" xfId="0" applyFont="1" applyBorder="1" applyProtection="1"/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/>
    <xf numFmtId="0" fontId="8" fillId="0" borderId="0" xfId="0" applyFont="1" applyBorder="1" applyAlignment="1" applyProtection="1"/>
    <xf numFmtId="0" fontId="7" fillId="0" borderId="4" xfId="0" applyFont="1" applyBorder="1" applyProtection="1"/>
    <xf numFmtId="0" fontId="7" fillId="0" borderId="0" xfId="0" applyFont="1" applyBorder="1" applyAlignment="1" applyProtection="1">
      <alignment horizontal="left" indent="1"/>
    </xf>
    <xf numFmtId="0" fontId="7" fillId="0" borderId="0" xfId="0" applyFont="1" applyBorder="1" applyAlignment="1" applyProtection="1">
      <alignment horizontal="left"/>
    </xf>
    <xf numFmtId="0" fontId="8" fillId="0" borderId="13" xfId="0" applyFont="1" applyBorder="1" applyProtection="1"/>
    <xf numFmtId="0" fontId="7" fillId="0" borderId="14" xfId="0" applyFont="1" applyBorder="1" applyAlignment="1" applyProtection="1">
      <alignment horizontal="left"/>
    </xf>
    <xf numFmtId="0" fontId="7" fillId="0" borderId="14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horizontal="center" vertical="center"/>
    </xf>
    <xf numFmtId="164" fontId="6" fillId="0" borderId="14" xfId="0" applyNumberFormat="1" applyFont="1" applyBorder="1" applyAlignment="1" applyProtection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2" borderId="16" xfId="0" applyFont="1" applyFill="1" applyBorder="1" applyAlignment="1" applyProtection="1">
      <alignment horizontal="left" vertical="center" wrapText="1"/>
      <protection locked="0"/>
    </xf>
    <xf numFmtId="0" fontId="4" fillId="2" borderId="7" xfId="0" applyFont="1" applyFill="1" applyBorder="1" applyAlignment="1" applyProtection="1">
      <alignment horizontal="left" vertical="center" wrapText="1"/>
      <protection locked="0"/>
    </xf>
    <xf numFmtId="164" fontId="4" fillId="2" borderId="7" xfId="0" applyNumberFormat="1" applyFont="1" applyFill="1" applyBorder="1" applyAlignment="1" applyProtection="1">
      <alignment horizontal="right" vertical="center" wrapText="1"/>
      <protection locked="0"/>
    </xf>
    <xf numFmtId="164" fontId="4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13" xfId="0" applyFont="1" applyFill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164" fontId="4" fillId="2" borderId="14" xfId="0" applyNumberFormat="1" applyFont="1" applyFill="1" applyBorder="1" applyAlignment="1" applyProtection="1">
      <alignment horizontal="right" vertical="center" wrapText="1"/>
      <protection locked="0"/>
    </xf>
    <xf numFmtId="164" fontId="4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view="pageLayout" zoomScaleNormal="100" workbookViewId="0">
      <selection activeCell="D16" sqref="D16"/>
    </sheetView>
  </sheetViews>
  <sheetFormatPr baseColWidth="10" defaultRowHeight="12.75" x14ac:dyDescent="0.2"/>
  <cols>
    <col min="1" max="1" width="11.42578125" style="8"/>
    <col min="2" max="2" width="61.5703125" style="8" bestFit="1" customWidth="1"/>
    <col min="3" max="4" width="11.42578125" style="9"/>
  </cols>
  <sheetData>
    <row r="1" spans="1:11" ht="13.5" thickBot="1" x14ac:dyDescent="0.25">
      <c r="A1" s="74" t="s">
        <v>57</v>
      </c>
      <c r="B1" s="75"/>
      <c r="C1" s="75"/>
      <c r="D1" s="76"/>
      <c r="E1" s="3"/>
      <c r="F1" s="3"/>
      <c r="G1" s="3"/>
      <c r="H1" s="3"/>
      <c r="I1" s="3"/>
      <c r="J1" s="3"/>
      <c r="K1" s="3"/>
    </row>
    <row r="2" spans="1:11" ht="13.5" thickBot="1" x14ac:dyDescent="0.25"/>
    <row r="3" spans="1:11" s="1" customFormat="1" x14ac:dyDescent="0.2">
      <c r="A3" s="5" t="s">
        <v>2</v>
      </c>
      <c r="B3" s="5" t="s">
        <v>0</v>
      </c>
      <c r="C3" s="6" t="s">
        <v>1</v>
      </c>
      <c r="D3" s="7" t="s">
        <v>73</v>
      </c>
    </row>
    <row r="4" spans="1:11" s="2" customFormat="1" x14ac:dyDescent="0.2">
      <c r="A4" s="10" t="s">
        <v>6</v>
      </c>
      <c r="B4" s="11" t="s">
        <v>7</v>
      </c>
      <c r="C4" s="12"/>
      <c r="D4" s="13"/>
    </row>
    <row r="5" spans="1:11" s="4" customFormat="1" x14ac:dyDescent="0.2">
      <c r="A5" s="14" t="s">
        <v>30</v>
      </c>
      <c r="B5" s="15" t="s">
        <v>65</v>
      </c>
      <c r="C5" s="16" t="s">
        <v>50</v>
      </c>
      <c r="D5" s="17">
        <v>1</v>
      </c>
    </row>
    <row r="6" spans="1:11" s="4" customFormat="1" x14ac:dyDescent="0.2">
      <c r="A6" s="14" t="s">
        <v>31</v>
      </c>
      <c r="B6" s="18" t="s">
        <v>66</v>
      </c>
      <c r="C6" s="16" t="s">
        <v>50</v>
      </c>
      <c r="D6" s="17">
        <v>1</v>
      </c>
    </row>
    <row r="7" spans="1:11" s="4" customFormat="1" x14ac:dyDescent="0.2">
      <c r="A7" s="14" t="s">
        <v>32</v>
      </c>
      <c r="B7" s="18" t="s">
        <v>67</v>
      </c>
      <c r="C7" s="16" t="s">
        <v>51</v>
      </c>
      <c r="D7" s="17">
        <v>1</v>
      </c>
    </row>
    <row r="8" spans="1:11" s="4" customFormat="1" x14ac:dyDescent="0.2">
      <c r="A8" s="14" t="s">
        <v>81</v>
      </c>
      <c r="B8" s="18" t="s">
        <v>82</v>
      </c>
      <c r="C8" s="16" t="s">
        <v>50</v>
      </c>
      <c r="D8" s="17">
        <v>1</v>
      </c>
    </row>
    <row r="9" spans="1:11" s="2" customFormat="1" x14ac:dyDescent="0.2">
      <c r="A9" s="10" t="s">
        <v>8</v>
      </c>
      <c r="B9" s="11" t="s">
        <v>9</v>
      </c>
      <c r="C9" s="19"/>
      <c r="D9" s="13"/>
    </row>
    <row r="10" spans="1:11" s="4" customFormat="1" x14ac:dyDescent="0.2">
      <c r="A10" s="14" t="s">
        <v>33</v>
      </c>
      <c r="B10" s="20" t="s">
        <v>15</v>
      </c>
      <c r="C10" s="16"/>
      <c r="D10" s="17"/>
    </row>
    <row r="11" spans="1:11" x14ac:dyDescent="0.2">
      <c r="A11" s="21" t="s">
        <v>34</v>
      </c>
      <c r="B11" s="28" t="s">
        <v>16</v>
      </c>
      <c r="C11" s="16" t="s">
        <v>51</v>
      </c>
      <c r="D11" s="17">
        <v>24</v>
      </c>
    </row>
    <row r="12" spans="1:11" x14ac:dyDescent="0.2">
      <c r="A12" s="21" t="s">
        <v>35</v>
      </c>
      <c r="B12" s="28" t="s">
        <v>17</v>
      </c>
      <c r="C12" s="16" t="s">
        <v>51</v>
      </c>
      <c r="D12" s="17">
        <v>48</v>
      </c>
    </row>
    <row r="13" spans="1:11" x14ac:dyDescent="0.2">
      <c r="A13" s="21" t="s">
        <v>36</v>
      </c>
      <c r="B13" s="28" t="s">
        <v>18</v>
      </c>
      <c r="C13" s="16" t="s">
        <v>51</v>
      </c>
      <c r="D13" s="17">
        <v>24</v>
      </c>
    </row>
    <row r="14" spans="1:11" x14ac:dyDescent="0.2">
      <c r="A14" s="21" t="s">
        <v>37</v>
      </c>
      <c r="B14" s="28" t="s">
        <v>79</v>
      </c>
      <c r="C14" s="16" t="s">
        <v>51</v>
      </c>
      <c r="D14" s="17">
        <v>20</v>
      </c>
    </row>
    <row r="15" spans="1:11" x14ac:dyDescent="0.2">
      <c r="A15" s="21" t="s">
        <v>64</v>
      </c>
      <c r="B15" s="28" t="s">
        <v>72</v>
      </c>
      <c r="C15" s="16" t="s">
        <v>51</v>
      </c>
      <c r="D15" s="17">
        <v>177</v>
      </c>
    </row>
    <row r="16" spans="1:11" s="4" customFormat="1" x14ac:dyDescent="0.2">
      <c r="A16" s="14" t="s">
        <v>19</v>
      </c>
      <c r="B16" s="20" t="s">
        <v>20</v>
      </c>
      <c r="C16" s="16"/>
      <c r="D16" s="17"/>
    </row>
    <row r="17" spans="1:4" x14ac:dyDescent="0.2">
      <c r="A17" s="21" t="s">
        <v>38</v>
      </c>
      <c r="B17" s="28" t="s">
        <v>58</v>
      </c>
      <c r="C17" s="16" t="s">
        <v>51</v>
      </c>
      <c r="D17" s="17">
        <v>22</v>
      </c>
    </row>
    <row r="18" spans="1:4" x14ac:dyDescent="0.2">
      <c r="A18" s="21" t="s">
        <v>39</v>
      </c>
      <c r="B18" s="28" t="s">
        <v>21</v>
      </c>
      <c r="C18" s="16" t="s">
        <v>51</v>
      </c>
      <c r="D18" s="17">
        <v>2</v>
      </c>
    </row>
    <row r="19" spans="1:4" x14ac:dyDescent="0.2">
      <c r="A19" s="21" t="s">
        <v>40</v>
      </c>
      <c r="B19" s="28" t="s">
        <v>22</v>
      </c>
      <c r="C19" s="16" t="s">
        <v>51</v>
      </c>
      <c r="D19" s="17">
        <v>24</v>
      </c>
    </row>
    <row r="20" spans="1:4" x14ac:dyDescent="0.2">
      <c r="A20" s="21" t="s">
        <v>41</v>
      </c>
      <c r="B20" s="28" t="s">
        <v>52</v>
      </c>
      <c r="C20" s="16" t="s">
        <v>51</v>
      </c>
      <c r="D20" s="17">
        <v>22</v>
      </c>
    </row>
    <row r="21" spans="1:4" x14ac:dyDescent="0.2">
      <c r="A21" s="21" t="s">
        <v>42</v>
      </c>
      <c r="B21" s="28" t="s">
        <v>53</v>
      </c>
      <c r="C21" s="16" t="s">
        <v>51</v>
      </c>
      <c r="D21" s="17">
        <v>2</v>
      </c>
    </row>
    <row r="22" spans="1:4" x14ac:dyDescent="0.2">
      <c r="A22" s="21" t="s">
        <v>43</v>
      </c>
      <c r="B22" s="28" t="s">
        <v>79</v>
      </c>
      <c r="C22" s="16" t="s">
        <v>51</v>
      </c>
      <c r="D22" s="17">
        <v>20</v>
      </c>
    </row>
    <row r="23" spans="1:4" x14ac:dyDescent="0.2">
      <c r="A23" s="21" t="s">
        <v>44</v>
      </c>
      <c r="B23" s="28" t="s">
        <v>72</v>
      </c>
      <c r="C23" s="16" t="s">
        <v>51</v>
      </c>
      <c r="D23" s="17">
        <v>177</v>
      </c>
    </row>
    <row r="24" spans="1:4" s="2" customFormat="1" x14ac:dyDescent="0.2">
      <c r="A24" s="10" t="s">
        <v>10</v>
      </c>
      <c r="B24" s="22" t="s">
        <v>11</v>
      </c>
      <c r="C24" s="19"/>
      <c r="D24" s="13"/>
    </row>
    <row r="25" spans="1:4" s="4" customFormat="1" x14ac:dyDescent="0.2">
      <c r="A25" s="14" t="s">
        <v>23</v>
      </c>
      <c r="B25" s="20" t="s">
        <v>54</v>
      </c>
      <c r="C25" s="16"/>
      <c r="D25" s="17"/>
    </row>
    <row r="26" spans="1:4" x14ac:dyDescent="0.2">
      <c r="A26" s="21" t="s">
        <v>45</v>
      </c>
      <c r="B26" s="28" t="s">
        <v>24</v>
      </c>
      <c r="C26" s="16" t="s">
        <v>51</v>
      </c>
      <c r="D26" s="17">
        <v>22</v>
      </c>
    </row>
    <row r="27" spans="1:4" x14ac:dyDescent="0.2">
      <c r="A27" s="21" t="s">
        <v>46</v>
      </c>
      <c r="B27" s="28" t="s">
        <v>55</v>
      </c>
      <c r="C27" s="16" t="s">
        <v>51</v>
      </c>
      <c r="D27" s="17">
        <v>22</v>
      </c>
    </row>
    <row r="28" spans="1:4" x14ac:dyDescent="0.2">
      <c r="A28" s="21" t="s">
        <v>47</v>
      </c>
      <c r="B28" s="28" t="s">
        <v>25</v>
      </c>
      <c r="C28" s="16" t="s">
        <v>51</v>
      </c>
      <c r="D28" s="17">
        <v>22</v>
      </c>
    </row>
    <row r="29" spans="1:4" x14ac:dyDescent="0.2">
      <c r="A29" s="21" t="s">
        <v>48</v>
      </c>
      <c r="B29" s="28" t="s">
        <v>26</v>
      </c>
      <c r="C29" s="16" t="s">
        <v>51</v>
      </c>
      <c r="D29" s="17">
        <v>22</v>
      </c>
    </row>
    <row r="30" spans="1:4" x14ac:dyDescent="0.2">
      <c r="A30" s="21" t="s">
        <v>76</v>
      </c>
      <c r="B30" s="28" t="s">
        <v>77</v>
      </c>
      <c r="C30" s="16" t="s">
        <v>78</v>
      </c>
      <c r="D30" s="17"/>
    </row>
    <row r="31" spans="1:4" s="4" customFormat="1" x14ac:dyDescent="0.2">
      <c r="A31" s="14" t="s">
        <v>27</v>
      </c>
      <c r="B31" s="20" t="s">
        <v>28</v>
      </c>
      <c r="C31" s="16"/>
      <c r="D31" s="17"/>
    </row>
    <row r="32" spans="1:4" x14ac:dyDescent="0.2">
      <c r="A32" s="21" t="s">
        <v>49</v>
      </c>
      <c r="B32" s="28" t="s">
        <v>29</v>
      </c>
      <c r="C32" s="16" t="s">
        <v>51</v>
      </c>
      <c r="D32" s="17">
        <v>2</v>
      </c>
    </row>
    <row r="33" spans="1:11" s="2" customFormat="1" x14ac:dyDescent="0.2">
      <c r="A33" s="10" t="s">
        <v>12</v>
      </c>
      <c r="B33" s="22" t="s">
        <v>13</v>
      </c>
      <c r="C33" s="19"/>
      <c r="D33" s="13"/>
    </row>
    <row r="34" spans="1:11" s="4" customFormat="1" x14ac:dyDescent="0.2">
      <c r="A34" s="14" t="s">
        <v>3</v>
      </c>
      <c r="B34" s="20" t="s">
        <v>68</v>
      </c>
      <c r="C34" s="16" t="s">
        <v>56</v>
      </c>
      <c r="D34" s="17">
        <v>1110</v>
      </c>
    </row>
    <row r="35" spans="1:11" s="4" customFormat="1" x14ac:dyDescent="0.2">
      <c r="A35" s="14" t="s">
        <v>4</v>
      </c>
      <c r="B35" s="20" t="s">
        <v>69</v>
      </c>
      <c r="C35" s="16" t="s">
        <v>50</v>
      </c>
      <c r="D35" s="17">
        <v>1</v>
      </c>
    </row>
    <row r="36" spans="1:11" s="2" customFormat="1" x14ac:dyDescent="0.2">
      <c r="A36" s="10" t="s">
        <v>14</v>
      </c>
      <c r="B36" s="22" t="s">
        <v>5</v>
      </c>
      <c r="C36" s="19"/>
      <c r="D36" s="13"/>
    </row>
    <row r="37" spans="1:11" s="4" customFormat="1" x14ac:dyDescent="0.2">
      <c r="A37" s="14" t="s">
        <v>59</v>
      </c>
      <c r="B37" s="20" t="s">
        <v>70</v>
      </c>
      <c r="C37" s="16" t="s">
        <v>50</v>
      </c>
      <c r="D37" s="17">
        <v>1</v>
      </c>
    </row>
    <row r="38" spans="1:11" s="4" customFormat="1" ht="13.5" thickBot="1" x14ac:dyDescent="0.25">
      <c r="A38" s="23" t="s">
        <v>60</v>
      </c>
      <c r="B38" s="24" t="s">
        <v>71</v>
      </c>
      <c r="C38" s="25" t="s">
        <v>50</v>
      </c>
      <c r="D38" s="26">
        <v>1</v>
      </c>
    </row>
    <row r="39" spans="1:11" x14ac:dyDescent="0.2">
      <c r="B39" s="27"/>
    </row>
    <row r="40" spans="1:11" x14ac:dyDescent="0.2">
      <c r="B40" s="27"/>
      <c r="K40" s="1"/>
    </row>
    <row r="41" spans="1:11" x14ac:dyDescent="0.2">
      <c r="B41" s="27"/>
      <c r="K41" s="1"/>
    </row>
    <row r="42" spans="1:11" x14ac:dyDescent="0.2">
      <c r="B42" s="27"/>
    </row>
    <row r="43" spans="1:11" x14ac:dyDescent="0.2">
      <c r="B43" s="27"/>
    </row>
    <row r="44" spans="1:11" x14ac:dyDescent="0.2">
      <c r="B44" s="27"/>
    </row>
    <row r="45" spans="1:11" x14ac:dyDescent="0.2">
      <c r="B45" s="27"/>
    </row>
  </sheetData>
  <sheetProtection algorithmName="SHA-512" hashValue="I3jrgwi22Wu2kOOHAOj6j60Cq3p7x/IvjwgKj+nmOdn/KTi10qeE1OvHhDpPr1MMBsCDkPHb87yODarWR1Qzkw==" saltValue="724LkyN/GYz8J4Mww0OBFg==" spinCount="100000" sheet="1" objects="1" scenarios="1"/>
  <mergeCells count="1">
    <mergeCell ref="A1:D1"/>
  </mergeCells>
  <printOptions gridLines="1"/>
  <pageMargins left="0.39370078740157483" right="7.874015748031496E-2" top="1.4546874999999999" bottom="0.70866141732283472" header="0" footer="0.15748031496062992"/>
  <pageSetup paperSize="9" scale="90" orientation="landscape" r:id="rId1"/>
  <headerFooter>
    <oddHeader>&amp;C&amp;G</oddHeader>
    <oddFooter xml:space="preserve">&amp;C&amp;G&amp;R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tabSelected="1" view="pageLayout" zoomScaleNormal="100" workbookViewId="0">
      <selection activeCell="H6" sqref="H6"/>
    </sheetView>
  </sheetViews>
  <sheetFormatPr baseColWidth="10" defaultRowHeight="12.75" x14ac:dyDescent="0.2"/>
  <cols>
    <col min="1" max="1" width="11.42578125" style="31"/>
    <col min="2" max="2" width="51.140625" style="31" bestFit="1" customWidth="1"/>
    <col min="3" max="4" width="11.42578125" style="32"/>
    <col min="5" max="5" width="17.140625" style="32" customWidth="1"/>
    <col min="6" max="6" width="15.140625" style="32" customWidth="1"/>
    <col min="7" max="16384" width="11.42578125" style="30"/>
  </cols>
  <sheetData>
    <row r="1" spans="1:12" x14ac:dyDescent="0.2">
      <c r="A1" s="85" t="s">
        <v>63</v>
      </c>
      <c r="B1" s="86"/>
      <c r="C1" s="86"/>
      <c r="D1" s="86"/>
      <c r="E1" s="86"/>
      <c r="F1" s="86"/>
      <c r="G1" s="86"/>
      <c r="H1" s="29"/>
      <c r="I1" s="29"/>
      <c r="J1" s="29"/>
      <c r="K1" s="29"/>
      <c r="L1" s="29"/>
    </row>
    <row r="2" spans="1:12" ht="13.5" thickBot="1" x14ac:dyDescent="0.25"/>
    <row r="3" spans="1:12" s="38" customFormat="1" ht="26.25" thickBot="1" x14ac:dyDescent="0.25">
      <c r="A3" s="33" t="s">
        <v>2</v>
      </c>
      <c r="B3" s="34" t="s">
        <v>0</v>
      </c>
      <c r="C3" s="34" t="s">
        <v>1</v>
      </c>
      <c r="D3" s="35" t="s">
        <v>73</v>
      </c>
      <c r="E3" s="34" t="s">
        <v>74</v>
      </c>
      <c r="F3" s="36" t="s">
        <v>75</v>
      </c>
      <c r="G3" s="37" t="s">
        <v>80</v>
      </c>
    </row>
    <row r="4" spans="1:12" s="44" customFormat="1" x14ac:dyDescent="0.2">
      <c r="A4" s="39" t="s">
        <v>6</v>
      </c>
      <c r="B4" s="40" t="s">
        <v>7</v>
      </c>
      <c r="C4" s="41"/>
      <c r="D4" s="41"/>
      <c r="E4" s="42"/>
      <c r="F4" s="41"/>
      <c r="G4" s="43"/>
    </row>
    <row r="5" spans="1:12" s="48" customFormat="1" x14ac:dyDescent="0.2">
      <c r="A5" s="59" t="s">
        <v>30</v>
      </c>
      <c r="B5" s="60" t="str">
        <f>VLOOKUP(A5,COMP.METR!A:D,2,FALSE)</f>
        <v>RELEVAMIENTO DE OBRA</v>
      </c>
      <c r="C5" s="61" t="str">
        <f>VLOOKUP(A5,COMP.METR!A:D,3,FALSE)</f>
        <v>gl</v>
      </c>
      <c r="D5" s="62">
        <f>VLOOKUP(A5,COMP.METR!A:D,4,FALSE)</f>
        <v>1</v>
      </c>
      <c r="E5" s="45"/>
      <c r="F5" s="72">
        <f>D5*E5</f>
        <v>0</v>
      </c>
      <c r="G5" s="47"/>
    </row>
    <row r="6" spans="1:12" s="48" customFormat="1" x14ac:dyDescent="0.2">
      <c r="A6" s="59" t="s">
        <v>31</v>
      </c>
      <c r="B6" s="60" t="str">
        <f>VLOOKUP(A6,COMP.METR!A:D,2,FALSE)</f>
        <v>PROYECTO EJECUTIVO DE OBRA</v>
      </c>
      <c r="C6" s="61" t="str">
        <f>VLOOKUP(A6,COMP.METR!A:D,3,FALSE)</f>
        <v>gl</v>
      </c>
      <c r="D6" s="62">
        <f>VLOOKUP(A6,COMP.METR!A:D,4,FALSE)</f>
        <v>1</v>
      </c>
      <c r="E6" s="45"/>
      <c r="F6" s="72">
        <f t="shared" ref="F6:F8" si="0">D6*E6</f>
        <v>0</v>
      </c>
      <c r="G6" s="47"/>
    </row>
    <row r="7" spans="1:12" s="48" customFormat="1" x14ac:dyDescent="0.2">
      <c r="A7" s="59" t="s">
        <v>32</v>
      </c>
      <c r="B7" s="60" t="str">
        <f>VLOOKUP(A7,COMP.METR!A:D,2,FALSE)</f>
        <v>PAÑOL</v>
      </c>
      <c r="C7" s="61" t="str">
        <f>VLOOKUP(A7,COMP.METR!A:D,3,FALSE)</f>
        <v>U</v>
      </c>
      <c r="D7" s="62">
        <f>VLOOKUP(A7,COMP.METR!A:D,4,FALSE)</f>
        <v>1</v>
      </c>
      <c r="E7" s="45"/>
      <c r="F7" s="72">
        <f t="shared" si="0"/>
        <v>0</v>
      </c>
      <c r="G7" s="47"/>
    </row>
    <row r="8" spans="1:12" s="48" customFormat="1" x14ac:dyDescent="0.2">
      <c r="A8" s="59" t="s">
        <v>81</v>
      </c>
      <c r="B8" s="60" t="str">
        <f>VLOOKUP(A8,COMP.METR!A:D,2,FALSE)</f>
        <v>DESMONTAJE DE ESTRUCTURAS EXISTENTES</v>
      </c>
      <c r="C8" s="61" t="str">
        <f>VLOOKUP(A8,COMP.METR!A:D,3,FALSE)</f>
        <v>gl</v>
      </c>
      <c r="D8" s="62">
        <f>VLOOKUP(A8,COMP.METR!A:D,4,FALSE)</f>
        <v>1</v>
      </c>
      <c r="E8" s="45"/>
      <c r="F8" s="72">
        <f t="shared" si="0"/>
        <v>0</v>
      </c>
      <c r="G8" s="47"/>
    </row>
    <row r="9" spans="1:12" s="44" customFormat="1" x14ac:dyDescent="0.2">
      <c r="A9" s="58" t="s">
        <v>8</v>
      </c>
      <c r="B9" s="63" t="s">
        <v>9</v>
      </c>
      <c r="C9" s="63"/>
      <c r="D9" s="63"/>
      <c r="E9" s="49"/>
      <c r="F9" s="63"/>
      <c r="G9" s="50"/>
    </row>
    <row r="10" spans="1:12" s="48" customFormat="1" x14ac:dyDescent="0.2">
      <c r="A10" s="59" t="s">
        <v>33</v>
      </c>
      <c r="B10" s="64" t="s">
        <v>15</v>
      </c>
      <c r="C10" s="61"/>
      <c r="D10" s="62"/>
      <c r="E10" s="46"/>
      <c r="F10" s="62"/>
      <c r="G10" s="47"/>
    </row>
    <row r="11" spans="1:12" x14ac:dyDescent="0.2">
      <c r="A11" s="65" t="s">
        <v>34</v>
      </c>
      <c r="B11" s="66" t="str">
        <f>VLOOKUP(A11,COMP.METR!A:D,2,FALSE)</f>
        <v>Cerchas</v>
      </c>
      <c r="C11" s="61" t="str">
        <f>VLOOKUP(A11,COMP.METR!A:D,3,FALSE)</f>
        <v>U</v>
      </c>
      <c r="D11" s="62">
        <f>VLOOKUP(A11,COMP.METR!A:D,4,FALSE)</f>
        <v>24</v>
      </c>
      <c r="E11" s="45"/>
      <c r="F11" s="72">
        <f t="shared" ref="F11:F23" si="1">D11*E11</f>
        <v>0</v>
      </c>
      <c r="G11" s="51"/>
    </row>
    <row r="12" spans="1:12" x14ac:dyDescent="0.2">
      <c r="A12" s="65" t="s">
        <v>35</v>
      </c>
      <c r="B12" s="66" t="str">
        <f>VLOOKUP(A12,COMP.METR!A:D,2,FALSE)</f>
        <v>Anclajes inferiores y superiores</v>
      </c>
      <c r="C12" s="61" t="str">
        <f>VLOOKUP(A12,COMP.METR!A:D,3,FALSE)</f>
        <v>U</v>
      </c>
      <c r="D12" s="62">
        <f>VLOOKUP(A12,COMP.METR!A:D,4,FALSE)</f>
        <v>48</v>
      </c>
      <c r="E12" s="45"/>
      <c r="F12" s="72">
        <f t="shared" si="1"/>
        <v>0</v>
      </c>
      <c r="G12" s="51"/>
    </row>
    <row r="13" spans="1:12" x14ac:dyDescent="0.2">
      <c r="A13" s="65" t="s">
        <v>36</v>
      </c>
      <c r="B13" s="66" t="str">
        <f>VLOOKUP(A13,COMP.METR!A:D,2,FALSE)</f>
        <v>Largueros</v>
      </c>
      <c r="C13" s="61" t="str">
        <f>VLOOKUP(A13,COMP.METR!A:D,3,FALSE)</f>
        <v>U</v>
      </c>
      <c r="D13" s="62">
        <f>VLOOKUP(A13,COMP.METR!A:D,4,FALSE)</f>
        <v>24</v>
      </c>
      <c r="E13" s="45"/>
      <c r="F13" s="72">
        <f t="shared" si="1"/>
        <v>0</v>
      </c>
      <c r="G13" s="51"/>
    </row>
    <row r="14" spans="1:12" x14ac:dyDescent="0.2">
      <c r="A14" s="65" t="s">
        <v>37</v>
      </c>
      <c r="B14" s="66" t="str">
        <f>VLOOKUP(A14,COMP.METR!A:D,2,FALSE)</f>
        <v>Tensores (10,00m)</v>
      </c>
      <c r="C14" s="61" t="str">
        <f>VLOOKUP(A14,COMP.METR!A:D,3,FALSE)</f>
        <v>U</v>
      </c>
      <c r="D14" s="62">
        <f>VLOOKUP(A14,COMP.METR!A:D,4,FALSE)</f>
        <v>20</v>
      </c>
      <c r="E14" s="45"/>
      <c r="F14" s="72">
        <f t="shared" ref="F14" si="2">D14*E14</f>
        <v>0</v>
      </c>
      <c r="G14" s="51"/>
    </row>
    <row r="15" spans="1:12" x14ac:dyDescent="0.2">
      <c r="A15" s="65" t="s">
        <v>64</v>
      </c>
      <c r="B15" s="66" t="str">
        <f>VLOOKUP(A15,COMP.METR!A:D,2,FALSE)</f>
        <v>Correas (7,00m)</v>
      </c>
      <c r="C15" s="61" t="str">
        <f>VLOOKUP(A15,COMP.METR!A:D,3,FALSE)</f>
        <v>U</v>
      </c>
      <c r="D15" s="62">
        <f>VLOOKUP(A15,COMP.METR!A:D,4,FALSE)</f>
        <v>177</v>
      </c>
      <c r="E15" s="45"/>
      <c r="F15" s="72">
        <f t="shared" si="1"/>
        <v>0</v>
      </c>
      <c r="G15" s="51"/>
    </row>
    <row r="16" spans="1:12" s="48" customFormat="1" x14ac:dyDescent="0.2">
      <c r="A16" s="59" t="s">
        <v>19</v>
      </c>
      <c r="B16" s="64" t="s">
        <v>20</v>
      </c>
      <c r="C16" s="61"/>
      <c r="D16" s="62"/>
      <c r="E16" s="46"/>
      <c r="F16" s="62"/>
      <c r="G16" s="47"/>
    </row>
    <row r="17" spans="1:7" x14ac:dyDescent="0.2">
      <c r="A17" s="65" t="s">
        <v>38</v>
      </c>
      <c r="B17" s="66" t="str">
        <f>VLOOKUP(A17,COMP.METR!A:D,2,FALSE)</f>
        <v>Anclajes inferiores sobre calle</v>
      </c>
      <c r="C17" s="61" t="str">
        <f>VLOOKUP(A17,COMP.METR!A:D,3,FALSE)</f>
        <v>U</v>
      </c>
      <c r="D17" s="62">
        <f>VLOOKUP(A17,COMP.METR!A:D,4,FALSE)</f>
        <v>22</v>
      </c>
      <c r="E17" s="45"/>
      <c r="F17" s="72">
        <f t="shared" si="1"/>
        <v>0</v>
      </c>
      <c r="G17" s="51"/>
    </row>
    <row r="18" spans="1:7" x14ac:dyDescent="0.2">
      <c r="A18" s="65" t="s">
        <v>39</v>
      </c>
      <c r="B18" s="66" t="str">
        <f>VLOOKUP(A18,COMP.METR!A:D,2,FALSE)</f>
        <v>Anclajes inferiores sobre baño existente</v>
      </c>
      <c r="C18" s="61" t="str">
        <f>VLOOKUP(A18,COMP.METR!A:D,3,FALSE)</f>
        <v>U</v>
      </c>
      <c r="D18" s="62">
        <f>VLOOKUP(A18,COMP.METR!A:D,4,FALSE)</f>
        <v>2</v>
      </c>
      <c r="E18" s="45"/>
      <c r="F18" s="72">
        <f t="shared" si="1"/>
        <v>0</v>
      </c>
      <c r="G18" s="52"/>
    </row>
    <row r="19" spans="1:7" x14ac:dyDescent="0.2">
      <c r="A19" s="65" t="s">
        <v>40</v>
      </c>
      <c r="B19" s="66" t="str">
        <f>VLOOKUP(A19,COMP.METR!A:D,2,FALSE)</f>
        <v>Anclajes superiores en columna</v>
      </c>
      <c r="C19" s="61" t="str">
        <f>VLOOKUP(A19,COMP.METR!A:D,3,FALSE)</f>
        <v>U</v>
      </c>
      <c r="D19" s="62">
        <f>VLOOKUP(A19,COMP.METR!A:D,4,FALSE)</f>
        <v>24</v>
      </c>
      <c r="E19" s="45"/>
      <c r="F19" s="72">
        <f t="shared" si="1"/>
        <v>0</v>
      </c>
      <c r="G19" s="51"/>
    </row>
    <row r="20" spans="1:7" x14ac:dyDescent="0.2">
      <c r="A20" s="65" t="s">
        <v>41</v>
      </c>
      <c r="B20" s="66" t="str">
        <f>VLOOKUP(A20,COMP.METR!A:D,2,FALSE)</f>
        <v>Larguero y cercha a anclajes superiores e inferiores</v>
      </c>
      <c r="C20" s="61" t="str">
        <f>VLOOKUP(A20,COMP.METR!A:D,3,FALSE)</f>
        <v>U</v>
      </c>
      <c r="D20" s="62">
        <f>VLOOKUP(A20,COMP.METR!A:D,4,FALSE)</f>
        <v>22</v>
      </c>
      <c r="E20" s="45"/>
      <c r="F20" s="72">
        <f t="shared" si="1"/>
        <v>0</v>
      </c>
      <c r="G20" s="51"/>
    </row>
    <row r="21" spans="1:7" x14ac:dyDescent="0.2">
      <c r="A21" s="65" t="s">
        <v>42</v>
      </c>
      <c r="B21" s="66" t="str">
        <f>VLOOKUP(A21,COMP.METR!A:D,2,FALSE)</f>
        <v>Larguero sobre baño existente</v>
      </c>
      <c r="C21" s="61" t="str">
        <f>VLOOKUP(A21,COMP.METR!A:D,3,FALSE)</f>
        <v>U</v>
      </c>
      <c r="D21" s="62">
        <f>VLOOKUP(A21,COMP.METR!A:D,4,FALSE)</f>
        <v>2</v>
      </c>
      <c r="E21" s="45"/>
      <c r="F21" s="72">
        <f t="shared" si="1"/>
        <v>0</v>
      </c>
      <c r="G21" s="51"/>
    </row>
    <row r="22" spans="1:7" x14ac:dyDescent="0.2">
      <c r="A22" s="65" t="s">
        <v>43</v>
      </c>
      <c r="B22" s="66" t="str">
        <f>VLOOKUP(A22,COMP.METR!A:D,2,FALSE)</f>
        <v>Tensores (10,00m)</v>
      </c>
      <c r="C22" s="61" t="str">
        <f>VLOOKUP(A22,COMP.METR!A:D,3,FALSE)</f>
        <v>U</v>
      </c>
      <c r="D22" s="62">
        <f>VLOOKUP(A22,COMP.METR!A:D,4,FALSE)</f>
        <v>20</v>
      </c>
      <c r="E22" s="45"/>
      <c r="F22" s="72">
        <f t="shared" si="1"/>
        <v>0</v>
      </c>
      <c r="G22" s="51"/>
    </row>
    <row r="23" spans="1:7" x14ac:dyDescent="0.2">
      <c r="A23" s="65" t="s">
        <v>44</v>
      </c>
      <c r="B23" s="66" t="str">
        <f>VLOOKUP(A23,COMP.METR!A:D,2,FALSE)</f>
        <v>Correas (7,00m)</v>
      </c>
      <c r="C23" s="61" t="str">
        <f>VLOOKUP(A23,COMP.METR!A:D,3,FALSE)</f>
        <v>U</v>
      </c>
      <c r="D23" s="62">
        <f>VLOOKUP(A23,COMP.METR!A:D,4,FALSE)</f>
        <v>177</v>
      </c>
      <c r="E23" s="45"/>
      <c r="F23" s="72">
        <f t="shared" si="1"/>
        <v>0</v>
      </c>
      <c r="G23" s="51"/>
    </row>
    <row r="24" spans="1:7" s="44" customFormat="1" x14ac:dyDescent="0.2">
      <c r="A24" s="58" t="s">
        <v>10</v>
      </c>
      <c r="B24" s="63" t="s">
        <v>11</v>
      </c>
      <c r="C24" s="63"/>
      <c r="D24" s="63"/>
      <c r="E24" s="49"/>
      <c r="F24" s="63"/>
      <c r="G24" s="50"/>
    </row>
    <row r="25" spans="1:7" s="48" customFormat="1" x14ac:dyDescent="0.2">
      <c r="A25" s="59" t="s">
        <v>23</v>
      </c>
      <c r="B25" s="64" t="s">
        <v>54</v>
      </c>
      <c r="C25" s="61"/>
      <c r="D25" s="62"/>
      <c r="E25" s="46"/>
      <c r="F25" s="62"/>
      <c r="G25" s="47"/>
    </row>
    <row r="26" spans="1:7" x14ac:dyDescent="0.2">
      <c r="A26" s="65" t="s">
        <v>45</v>
      </c>
      <c r="B26" s="66" t="str">
        <f>VLOOKUP(A26,COMP.METR!A:D,2,FALSE)</f>
        <v>Excavación y armado de encofrado para Estructura de H°A°</v>
      </c>
      <c r="C26" s="61" t="str">
        <f>VLOOKUP(A26,COMP.METR!A:D,3,FALSE)</f>
        <v>U</v>
      </c>
      <c r="D26" s="62">
        <f>VLOOKUP(A26,COMP.METR!A:D,4,FALSE)</f>
        <v>22</v>
      </c>
      <c r="E26" s="45"/>
      <c r="F26" s="72">
        <f t="shared" ref="F26:F38" si="3">D26*E26</f>
        <v>0</v>
      </c>
      <c r="G26" s="52"/>
    </row>
    <row r="27" spans="1:7" x14ac:dyDescent="0.2">
      <c r="A27" s="65" t="s">
        <v>46</v>
      </c>
      <c r="B27" s="66" t="str">
        <f>VLOOKUP(A27,COMP.METR!A:D,2,FALSE)</f>
        <v>Colocación de armaduras y pernos de anclaje</v>
      </c>
      <c r="C27" s="61" t="str">
        <f>VLOOKUP(A27,COMP.METR!A:D,3,FALSE)</f>
        <v>U</v>
      </c>
      <c r="D27" s="62">
        <f>VLOOKUP(A27,COMP.METR!A:D,4,FALSE)</f>
        <v>22</v>
      </c>
      <c r="E27" s="45"/>
      <c r="F27" s="72">
        <f t="shared" si="3"/>
        <v>0</v>
      </c>
      <c r="G27" s="52"/>
    </row>
    <row r="28" spans="1:7" x14ac:dyDescent="0.2">
      <c r="A28" s="65" t="s">
        <v>47</v>
      </c>
      <c r="B28" s="66" t="str">
        <f>VLOOKUP(A28,COMP.METR!A:D,2,FALSE)</f>
        <v>Colado de Hormigón</v>
      </c>
      <c r="C28" s="61" t="str">
        <f>VLOOKUP(A28,COMP.METR!A:D,3,FALSE)</f>
        <v>U</v>
      </c>
      <c r="D28" s="62">
        <f>VLOOKUP(A28,COMP.METR!A:D,4,FALSE)</f>
        <v>22</v>
      </c>
      <c r="E28" s="45"/>
      <c r="F28" s="72">
        <f t="shared" si="3"/>
        <v>0</v>
      </c>
      <c r="G28" s="52"/>
    </row>
    <row r="29" spans="1:7" x14ac:dyDescent="0.2">
      <c r="A29" s="65" t="s">
        <v>48</v>
      </c>
      <c r="B29" s="66" t="str">
        <f>VLOOKUP(A29,COMP.METR!A:D,2,FALSE)</f>
        <v>Retiro de Encofrado</v>
      </c>
      <c r="C29" s="61" t="str">
        <f>VLOOKUP(A29,COMP.METR!A:D,3,FALSE)</f>
        <v>U</v>
      </c>
      <c r="D29" s="62">
        <f>VLOOKUP(A29,COMP.METR!A:D,4,FALSE)</f>
        <v>22</v>
      </c>
      <c r="E29" s="45"/>
      <c r="F29" s="72">
        <f t="shared" si="3"/>
        <v>0</v>
      </c>
      <c r="G29" s="52"/>
    </row>
    <row r="30" spans="1:7" x14ac:dyDescent="0.2">
      <c r="A30" s="65" t="s">
        <v>76</v>
      </c>
      <c r="B30" s="66" t="str">
        <f>VLOOKUP(A30,COMP.METR!A:D,2,FALSE)</f>
        <v>Pintura de las fundaciones</v>
      </c>
      <c r="C30" s="61" t="str">
        <f>VLOOKUP(A30,COMP.METR!A:D,3,FALSE)</f>
        <v>lts</v>
      </c>
      <c r="D30" s="62">
        <f>VLOOKUP(A30,COMP.METR!A:D,4,FALSE)</f>
        <v>0</v>
      </c>
      <c r="E30" s="45"/>
      <c r="F30" s="72">
        <f t="shared" ref="F30" si="4">D30*E30</f>
        <v>0</v>
      </c>
      <c r="G30" s="52"/>
    </row>
    <row r="31" spans="1:7" s="48" customFormat="1" x14ac:dyDescent="0.2">
      <c r="A31" s="59" t="s">
        <v>27</v>
      </c>
      <c r="B31" s="64" t="s">
        <v>28</v>
      </c>
      <c r="C31" s="61"/>
      <c r="D31" s="62"/>
      <c r="E31" s="46"/>
      <c r="F31" s="62"/>
      <c r="G31" s="47"/>
    </row>
    <row r="32" spans="1:7" x14ac:dyDescent="0.2">
      <c r="A32" s="65" t="s">
        <v>49</v>
      </c>
      <c r="B32" s="66" t="str">
        <f>VLOOKUP(A32,COMP.METR!A:D,2,FALSE)</f>
        <v>Fijación de anclajes en baños existentes</v>
      </c>
      <c r="C32" s="61" t="str">
        <f>VLOOKUP(A32,COMP.METR!A:D,3,FALSE)</f>
        <v>U</v>
      </c>
      <c r="D32" s="62">
        <f>VLOOKUP(A32,COMP.METR!A:D,4,FALSE)</f>
        <v>2</v>
      </c>
      <c r="E32" s="45"/>
      <c r="F32" s="72">
        <f t="shared" si="3"/>
        <v>0</v>
      </c>
      <c r="G32" s="51"/>
    </row>
    <row r="33" spans="1:7" s="44" customFormat="1" x14ac:dyDescent="0.2">
      <c r="A33" s="58" t="s">
        <v>12</v>
      </c>
      <c r="B33" s="63" t="s">
        <v>13</v>
      </c>
      <c r="C33" s="63"/>
      <c r="D33" s="63"/>
      <c r="E33" s="49"/>
      <c r="F33" s="63"/>
      <c r="G33" s="50"/>
    </row>
    <row r="34" spans="1:7" s="48" customFormat="1" x14ac:dyDescent="0.2">
      <c r="A34" s="59" t="s">
        <v>3</v>
      </c>
      <c r="B34" s="67" t="str">
        <f>VLOOKUP(A34,COMP.METR!A:D,2,FALSE)</f>
        <v>ARMADO Y CONFECCIÓN</v>
      </c>
      <c r="C34" s="61" t="str">
        <f>VLOOKUP(A34,COMP.METR!A:D,3,FALSE)</f>
        <v>m2</v>
      </c>
      <c r="D34" s="62">
        <f>VLOOKUP(A34,COMP.METR!A:D,4,FALSE)</f>
        <v>1110</v>
      </c>
      <c r="E34" s="45"/>
      <c r="F34" s="72">
        <f t="shared" si="3"/>
        <v>0</v>
      </c>
      <c r="G34" s="52"/>
    </row>
    <row r="35" spans="1:7" s="48" customFormat="1" x14ac:dyDescent="0.2">
      <c r="A35" s="59" t="s">
        <v>4</v>
      </c>
      <c r="B35" s="67" t="str">
        <f>VLOOKUP(A35,COMP.METR!A:D,2,FALSE)</f>
        <v>MONTAJE</v>
      </c>
      <c r="C35" s="61" t="str">
        <f>VLOOKUP(A35,COMP.METR!A:D,3,FALSE)</f>
        <v>gl</v>
      </c>
      <c r="D35" s="62">
        <f>VLOOKUP(A35,COMP.METR!A:D,4,FALSE)</f>
        <v>1</v>
      </c>
      <c r="E35" s="45"/>
      <c r="F35" s="72">
        <f t="shared" si="3"/>
        <v>0</v>
      </c>
      <c r="G35" s="52"/>
    </row>
    <row r="36" spans="1:7" s="44" customFormat="1" x14ac:dyDescent="0.2">
      <c r="A36" s="58" t="s">
        <v>14</v>
      </c>
      <c r="B36" s="63" t="s">
        <v>5</v>
      </c>
      <c r="C36" s="63"/>
      <c r="D36" s="63"/>
      <c r="E36" s="49"/>
      <c r="F36" s="63"/>
      <c r="G36" s="50"/>
    </row>
    <row r="37" spans="1:7" s="48" customFormat="1" x14ac:dyDescent="0.2">
      <c r="A37" s="59" t="s">
        <v>59</v>
      </c>
      <c r="B37" s="67" t="str">
        <f>VLOOKUP(A37,COMP.METR!A:D,2,FALSE)</f>
        <v>LIMPIEZA PERIODICA DE OBRA</v>
      </c>
      <c r="C37" s="61" t="str">
        <f>VLOOKUP(A37,COMP.METR!A:D,3,FALSE)</f>
        <v>gl</v>
      </c>
      <c r="D37" s="62">
        <f>VLOOKUP(A37,COMP.METR!A:D,4,FALSE)</f>
        <v>1</v>
      </c>
      <c r="E37" s="45"/>
      <c r="F37" s="72">
        <f t="shared" si="3"/>
        <v>0</v>
      </c>
      <c r="G37" s="47"/>
    </row>
    <row r="38" spans="1:7" s="55" customFormat="1" ht="13.5" thickBot="1" x14ac:dyDescent="0.25">
      <c r="A38" s="68" t="s">
        <v>60</v>
      </c>
      <c r="B38" s="69" t="str">
        <f>VLOOKUP(A38,COMP.METR!A:D,2,FALSE)</f>
        <v>LIMPIEZA FINAL DE OBRA</v>
      </c>
      <c r="C38" s="70" t="str">
        <f>VLOOKUP(A38,COMP.METR!A:D,3,FALSE)</f>
        <v>gl</v>
      </c>
      <c r="D38" s="71">
        <f>VLOOKUP(A38,COMP.METR!A:D,4,FALSE)</f>
        <v>1</v>
      </c>
      <c r="E38" s="53"/>
      <c r="F38" s="73">
        <f t="shared" si="3"/>
        <v>0</v>
      </c>
      <c r="G38" s="54"/>
    </row>
    <row r="39" spans="1:7" ht="13.5" thickBot="1" x14ac:dyDescent="0.25">
      <c r="B39" s="56"/>
    </row>
    <row r="40" spans="1:7" s="57" customFormat="1" ht="15" customHeight="1" x14ac:dyDescent="0.2">
      <c r="A40" s="77" t="s">
        <v>61</v>
      </c>
      <c r="B40" s="78"/>
      <c r="C40" s="78"/>
      <c r="D40" s="78"/>
      <c r="E40" s="79">
        <f>SUM(F5:F38)</f>
        <v>0</v>
      </c>
      <c r="F40" s="80"/>
    </row>
    <row r="41" spans="1:7" s="57" customFormat="1" ht="15.75" thickBot="1" x14ac:dyDescent="0.25">
      <c r="A41" s="81" t="s">
        <v>62</v>
      </c>
      <c r="B41" s="82"/>
      <c r="C41" s="82"/>
      <c r="D41" s="82"/>
      <c r="E41" s="83"/>
      <c r="F41" s="84"/>
    </row>
    <row r="42" spans="1:7" x14ac:dyDescent="0.2">
      <c r="B42" s="56"/>
    </row>
    <row r="43" spans="1:7" x14ac:dyDescent="0.2">
      <c r="B43" s="56"/>
    </row>
    <row r="44" spans="1:7" x14ac:dyDescent="0.2">
      <c r="B44" s="56"/>
    </row>
    <row r="45" spans="1:7" x14ac:dyDescent="0.2">
      <c r="B45" s="56"/>
    </row>
  </sheetData>
  <mergeCells count="5">
    <mergeCell ref="A40:D40"/>
    <mergeCell ref="E40:F40"/>
    <mergeCell ref="A41:D41"/>
    <mergeCell ref="E41:F41"/>
    <mergeCell ref="A1:G1"/>
  </mergeCells>
  <phoneticPr fontId="0" type="noConversion"/>
  <printOptions gridLines="1"/>
  <pageMargins left="0.39370078740157483" right="7.874015748031496E-2" top="1.4546874999999999" bottom="0.70866141732283472" header="0" footer="0.15748031496062992"/>
  <pageSetup paperSize="9" scale="83" orientation="landscape" r:id="rId1"/>
  <headerFooter>
    <oddHeader>&amp;C&amp;G</oddHeader>
    <oddFooter xml:space="preserve">&amp;C&amp;G&amp;R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COMP.METR</vt:lpstr>
      <vt:lpstr>PLANI.CUANT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Patricio Rearte</cp:lastModifiedBy>
  <cp:lastPrinted>2025-01-27T18:07:02Z</cp:lastPrinted>
  <dcterms:created xsi:type="dcterms:W3CDTF">2013-02-26T17:49:19Z</dcterms:created>
  <dcterms:modified xsi:type="dcterms:W3CDTF">2025-03-31T15:14:44Z</dcterms:modified>
</cp:coreProperties>
</file>